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7" rupBuild="4505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calcPr calcId="191028"/>
</workbook>
</file>

<file path=xl/sharedStrings.xml><?xml version="1.0" encoding="utf-8"?>
<sst xmlns="http://schemas.openxmlformats.org/spreadsheetml/2006/main" uniqueCount="27" count="27">
  <si>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</si>
  <si>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</si>
  <si>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</si>
  <si>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</si>
  <si>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</si>
  <si>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</si>
  <si>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</si>
  <si>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</si>
  <si>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</si>
  <si>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</si>
  <si>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</si>
  <si>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</si>
  <si>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</si>
  <si>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</si>
  <si>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</si>
  <si>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</si>
  <si>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الصف:التاسع</t>
  </si>
  <si>
    <t xml:space="preserve">المادة: التربية المهنية </t>
  </si>
  <si>
    <t>خدمة المجتمع</t>
  </si>
  <si>
    <t>الخياطة</t>
  </si>
  <si>
    <t xml:space="preserve">صحة الغذاء وسلامته </t>
  </si>
  <si>
    <t>حقوق الأشخاص ذوي الاعاقة</t>
  </si>
  <si>
    <t>مخطط العمل التجاري</t>
  </si>
  <si>
    <t xml:space="preserve">المهارات الزراعية </t>
  </si>
  <si>
    <t>الاستخدام الامن للشاشات الذكية</t>
  </si>
  <si>
    <t xml:space="preserve">المهن العاملة في السياحة </t>
  </si>
  <si>
    <t xml:space="preserve">معلمة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</si>
</sst>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199900</xdr:colOff>
      <xdr:row>0</xdr:row>
      <xdr:rowOff>163822</xdr:rowOff>
    </xdr:from>
    <xdr:to>
      <xdr:col>27</xdr:col>
      <xdr:colOff>133164</xdr:colOff>
      <xdr:row>3</xdr:row>
      <xdr:rowOff>25300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0"/>
  <sheetViews>
    <sheetView tabSelected="1" workbookViewId="0" rightToLeft="1" topLeftCell="T23" showGridLines="0">
      <selection activeCell="W31" sqref="W31"/>
    </sheetView>
  </sheetViews>
  <sheetFormatPr defaultRowHeight="14.25" defaultColWidth="10"/>
  <cols>
    <col min="1" max="31" customWidth="1" width="4.0" style="0"/>
    <col min="32" max="33" customWidth="1" width="3.75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6.85">
      <c r="A2" s="3"/>
      <c r="B2" s="4" t="s">
        <v>16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6.5">
      <c r="A3" s="3"/>
      <c r="B3" s="4" t="s">
        <v>17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18</v>
      </c>
      <c r="F8" s="22"/>
      <c r="G8" s="22"/>
      <c r="H8" s="22"/>
      <c r="I8" s="22"/>
      <c r="J8" s="22"/>
      <c r="K8" s="23"/>
      <c r="L8" s="24">
        <v>10.0</v>
      </c>
      <c r="M8" s="25"/>
      <c r="N8" s="26"/>
      <c r="O8" s="27">
        <f>IF((L8&lt;1)," ",(L8/$L$26))</f>
        <v>0.07518796992481203</v>
      </c>
      <c r="P8" s="28"/>
      <c r="Q8" s="29"/>
      <c r="R8" s="30">
        <f>IF((L8&lt;1)," ",PRODUCT(O8,$R$26))</f>
        <v>1.2030075187969924</v>
      </c>
      <c r="S8" s="31"/>
      <c r="T8" s="32"/>
      <c r="U8" s="30">
        <f>IF(($L$8&lt;1)," ",PRODUCT($R$8,0.5))</f>
        <v>0.6015037593984962</v>
      </c>
      <c r="V8" s="31"/>
      <c r="W8" s="32"/>
      <c r="X8" s="30">
        <f>IF(($L$8&lt;1)," ",PRODUCT($R$8,0.3))</f>
        <v>0.3609022556390977</v>
      </c>
      <c r="Y8" s="31"/>
      <c r="Z8" s="32"/>
      <c r="AA8" s="30">
        <f>IF(($L$8&lt;1)," ",PRODUCT($R$8,0.2))</f>
        <v>0.24060150375939848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19</v>
      </c>
      <c r="F10" s="49"/>
      <c r="G10" s="49"/>
      <c r="H10" s="49"/>
      <c r="I10" s="49"/>
      <c r="J10" s="49"/>
      <c r="K10" s="50"/>
      <c r="L10" s="51">
        <v>18.0</v>
      </c>
      <c r="M10" s="49"/>
      <c r="N10" s="50"/>
      <c r="O10" s="52">
        <f>IF((L10&lt;1)," ",(L10/$L$26))</f>
        <v>0.13533834586466165</v>
      </c>
      <c r="P10" s="53"/>
      <c r="Q10" s="54"/>
      <c r="R10" s="55">
        <f>IF((L10&lt;1)," ",PRODUCT(O10,$R$26))</f>
        <v>2.1654135338345863</v>
      </c>
      <c r="S10" s="56"/>
      <c r="T10" s="57"/>
      <c r="U10" s="30">
        <f>IF(($L$10&lt;1)," ",PRODUCT($R$10,0.5))</f>
        <v>1.0827067669172932</v>
      </c>
      <c r="V10" s="31"/>
      <c r="W10" s="32"/>
      <c r="X10" s="30">
        <f>IF(($L$10&lt;1)," ",PRODUCT($R$10,0.3))</f>
        <v>0.6496240601503759</v>
      </c>
      <c r="Y10" s="31"/>
      <c r="Z10" s="32"/>
      <c r="AA10" s="30">
        <f>IF(($L$10&lt;1)," ",PRODUCT($R$10,0.2))</f>
        <v>0.4330827067669173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20</v>
      </c>
      <c r="F12" s="49"/>
      <c r="G12" s="49"/>
      <c r="H12" s="49"/>
      <c r="I12" s="49"/>
      <c r="J12" s="49"/>
      <c r="K12" s="50"/>
      <c r="L12" s="51">
        <v>16.0</v>
      </c>
      <c r="M12" s="49"/>
      <c r="N12" s="50"/>
      <c r="O12" s="52">
        <f>IF((L12&lt;1)," ",(L12/$L$26))</f>
        <v>0.12030075187969924</v>
      </c>
      <c r="P12" s="53"/>
      <c r="Q12" s="54"/>
      <c r="R12" s="55">
        <f>IF((L12&lt;1)," ",PRODUCT(O12,$R$26))</f>
        <v>1.9248120300751879</v>
      </c>
      <c r="S12" s="56"/>
      <c r="T12" s="57"/>
      <c r="U12" s="30">
        <f>IF(($L$12&lt;1)," ",PRODUCT($R$12,0.5))</f>
        <v>0.9624060150375939</v>
      </c>
      <c r="V12" s="31"/>
      <c r="W12" s="32"/>
      <c r="X12" s="30">
        <f>IF(($L$12&lt;1)," ",PRODUCT($R$12,0.3))</f>
        <v>0.5774436090225563</v>
      </c>
      <c r="Y12" s="31"/>
      <c r="Z12" s="32"/>
      <c r="AA12" s="30">
        <f>IF(($L$12&lt;1)," ",PRODUCT($R$12,0.2))</f>
        <v>0.3849624060150376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21</v>
      </c>
      <c r="F14" s="49"/>
      <c r="G14" s="49"/>
      <c r="H14" s="49"/>
      <c r="I14" s="49"/>
      <c r="J14" s="49"/>
      <c r="K14" s="50"/>
      <c r="L14" s="51">
        <v>10.0</v>
      </c>
      <c r="M14" s="49"/>
      <c r="N14" s="50"/>
      <c r="O14" s="52">
        <f>IF((L14&lt;1)," ",(L14/$L$26))</f>
        <v>0.07518796992481203</v>
      </c>
      <c r="P14" s="53"/>
      <c r="Q14" s="54"/>
      <c r="R14" s="55">
        <f>IF((L14&lt;1)," ",PRODUCT(O14,$R$26))</f>
        <v>1.2030075187969924</v>
      </c>
      <c r="S14" s="56"/>
      <c r="T14" s="57"/>
      <c r="U14" s="30">
        <f>IF(($L$14&lt;1)," ",PRODUCT($R$14,0.5))</f>
        <v>0.6015037593984962</v>
      </c>
      <c r="V14" s="31"/>
      <c r="W14" s="32"/>
      <c r="X14" s="30">
        <f>IF(($L$14&lt;1)," ",PRODUCT($R$14,0.3))</f>
        <v>0.3609022556390977</v>
      </c>
      <c r="Y14" s="31"/>
      <c r="Z14" s="32"/>
      <c r="AA14" s="30">
        <f>IF(($L$14&lt;1)," ",PRODUCT($R$14,0.2))</f>
        <v>0.24060150375939848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 ht="14.25">
      <c r="A16" s="8"/>
      <c r="B16" s="46">
        <v>5.0</v>
      </c>
      <c r="C16" s="47"/>
      <c r="D16" s="48"/>
      <c r="E16" s="49" t="s">
        <v>22</v>
      </c>
      <c r="F16" s="49"/>
      <c r="G16" s="49"/>
      <c r="H16" s="49"/>
      <c r="I16" s="49"/>
      <c r="J16" s="49"/>
      <c r="K16" s="50"/>
      <c r="L16" s="51">
        <v>18.0</v>
      </c>
      <c r="M16" s="49"/>
      <c r="N16" s="50"/>
      <c r="O16" s="52">
        <f>IF((L16&lt;1)," ",(L16/$L$26))</f>
        <v>0.13533834586466165</v>
      </c>
      <c r="P16" s="53"/>
      <c r="Q16" s="54"/>
      <c r="R16" s="55">
        <f>IF((L16&lt;1)," ",PRODUCT(O16,$R$26))</f>
        <v>2.1654135338345863</v>
      </c>
      <c r="S16" s="56"/>
      <c r="T16" s="57"/>
      <c r="U16" s="30">
        <f>IF(($L$16&lt;1)," ",PRODUCT($R$16,0.5))</f>
        <v>1.0827067669172932</v>
      </c>
      <c r="V16" s="31"/>
      <c r="W16" s="32"/>
      <c r="X16" s="30">
        <f>IF(($L$16&lt;1)," ",PRODUCT($R$16,0.3))</f>
        <v>0.6496240601503759</v>
      </c>
      <c r="Y16" s="31"/>
      <c r="Z16" s="32"/>
      <c r="AA16" s="30">
        <f>IF(($L$16&lt;1)," ",PRODUCT($R$16,0.2))</f>
        <v>0.4330827067669173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23</v>
      </c>
      <c r="F18" s="49"/>
      <c r="G18" s="49"/>
      <c r="H18" s="49"/>
      <c r="I18" s="49"/>
      <c r="J18" s="49"/>
      <c r="K18" s="50"/>
      <c r="L18" s="51">
        <v>30.0</v>
      </c>
      <c r="M18" s="49"/>
      <c r="N18" s="50"/>
      <c r="O18" s="52">
        <f>IF((L18&lt;1)," ",(L18/$L$26))</f>
        <v>0.22556390977443608</v>
      </c>
      <c r="P18" s="53"/>
      <c r="Q18" s="54"/>
      <c r="R18" s="55">
        <f>IF((L18&lt;1)," ",PRODUCT(O18,$R$26))</f>
        <v>3.6090225563909772</v>
      </c>
      <c r="S18" s="56"/>
      <c r="T18" s="57"/>
      <c r="U18" s="30">
        <f>IF(($L$18&lt;1)," ",PRODUCT($R$18,0.5))</f>
        <v>1.8045112781954886</v>
      </c>
      <c r="V18" s="31"/>
      <c r="W18" s="32"/>
      <c r="X18" s="30">
        <f>IF(($L$18&lt;1)," ",PRODUCT($R$18,0.3))</f>
        <v>1.0827067669172932</v>
      </c>
      <c r="Y18" s="31"/>
      <c r="Z18" s="32"/>
      <c r="AA18" s="30">
        <f>IF(($L$18&lt;1)," ",PRODUCT($R$18,0.2))</f>
        <v>0.7218045112781954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 ht="14.25">
      <c r="A20" s="8"/>
      <c r="B20" s="46">
        <v>7.0</v>
      </c>
      <c r="C20" s="47"/>
      <c r="D20" s="48"/>
      <c r="E20" s="49" t="s">
        <v>24</v>
      </c>
      <c r="F20" s="49"/>
      <c r="G20" s="49"/>
      <c r="H20" s="49"/>
      <c r="I20" s="49"/>
      <c r="J20" s="49"/>
      <c r="K20" s="50"/>
      <c r="L20" s="51">
        <v>10.0</v>
      </c>
      <c r="M20" s="49"/>
      <c r="N20" s="50"/>
      <c r="O20" s="52">
        <f>IF((L20&lt;1)," ",(L20/$L$26))</f>
        <v>0.07518796992481203</v>
      </c>
      <c r="P20" s="53"/>
      <c r="Q20" s="54"/>
      <c r="R20" s="55">
        <f>IF((L20&lt;1)," ",PRODUCT(O20,$R$26))</f>
        <v>1.2030075187969924</v>
      </c>
      <c r="S20" s="56"/>
      <c r="T20" s="57"/>
      <c r="U20" s="30">
        <f>IF(($L$20&lt;1)," ",PRODUCT($R$20,0.5))</f>
        <v>0.6015037593984962</v>
      </c>
      <c r="V20" s="31"/>
      <c r="W20" s="32"/>
      <c r="X20" s="30">
        <f>IF(($L$20&lt;1)," ",PRODUCT($R$20,0.3))</f>
        <v>0.3609022556390977</v>
      </c>
      <c r="Y20" s="31"/>
      <c r="Z20" s="32"/>
      <c r="AA20" s="30">
        <f>IF(($L$20&lt;1)," ",PRODUCT($R$20,0.2))</f>
        <v>0.24060150375939848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 ht="14.25">
      <c r="A22" s="8"/>
      <c r="B22" s="46">
        <v>8.0</v>
      </c>
      <c r="C22" s="47"/>
      <c r="D22" s="48"/>
      <c r="E22" s="49" t="s">
        <v>25</v>
      </c>
      <c r="F22" s="49"/>
      <c r="G22" s="49"/>
      <c r="H22" s="49"/>
      <c r="I22" s="49"/>
      <c r="J22" s="49"/>
      <c r="K22" s="50"/>
      <c r="L22" s="51">
        <v>21.0</v>
      </c>
      <c r="M22" s="49"/>
      <c r="N22" s="50"/>
      <c r="O22" s="52">
        <f>IF((L22&lt;1)," ",(L22/$L$26))</f>
        <v>0.15789473684210525</v>
      </c>
      <c r="P22" s="53"/>
      <c r="Q22" s="54"/>
      <c r="R22" s="55">
        <f>IF((L22&lt;1)," ",PRODUCT(O22,$R$26))</f>
        <v>2.526315789473684</v>
      </c>
      <c r="S22" s="56"/>
      <c r="T22" s="57"/>
      <c r="U22" s="30">
        <f>IF(($L$22&lt;1)," ",PRODUCT($R$22,0.5))</f>
        <v>1.263157894736842</v>
      </c>
      <c r="V22" s="31"/>
      <c r="W22" s="32"/>
      <c r="X22" s="30">
        <f>IF(($L$22&lt;1)," ",PRODUCT($R$22,0.3))</f>
        <v>0.7578947368421052</v>
      </c>
      <c r="Y22" s="31"/>
      <c r="Z22" s="32"/>
      <c r="AA22" s="30">
        <f>IF(($L$22&lt;1)," ",PRODUCT($R$22,0.2))</f>
        <v>0.5052631578947369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 ht="15.0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133.0</v>
      </c>
      <c r="M26" s="10"/>
      <c r="N26" s="11"/>
      <c r="O26" s="67">
        <f>IF(SUM(O8:Q25)&lt;1," ",SUM(O8:Q25))</f>
        <v>1.0</v>
      </c>
      <c r="P26" s="68"/>
      <c r="Q26" s="69"/>
      <c r="R26" s="70">
        <v>16.0</v>
      </c>
      <c r="S26" s="22"/>
      <c r="T26" s="71"/>
      <c r="U26" s="30">
        <f>IF((L8&lt;1)," ",SUM(U8:U25))</f>
        <v>8.0</v>
      </c>
      <c r="V26" s="31"/>
      <c r="W26" s="32"/>
      <c r="X26" s="30">
        <f>IF((L8&lt;1)," ",SUM(X8:X25))</f>
        <v>4.8</v>
      </c>
      <c r="Y26" s="31"/>
      <c r="Z26" s="32"/>
      <c r="AA26" s="30">
        <f>IF((L8&lt;1)," ",SUM(AA8:AA25))</f>
        <v>3.2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W29" s="76" t="s">
        <v>26</v>
      </c>
      <c r="X29" s="76"/>
      <c r="Y29" s="76"/>
      <c r="Z29" s="76"/>
      <c r="AA29" s="76"/>
      <c r="AB29" s="76"/>
    </row>
    <row r="30" spans="8:8" ht="18.75" customHeight="1">
      <c r="W30" s="76"/>
      <c r="X30" s="76"/>
      <c r="Y30" s="76"/>
      <c r="Z30" s="76"/>
      <c r="AA30" s="76"/>
      <c r="AB30" s="76"/>
    </row>
  </sheetData>
  <mergeCells count="95">
    <mergeCell ref="AA18:AC19"/>
    <mergeCell ref="L14:N15"/>
    <mergeCell ref="W29:AB30"/>
    <mergeCell ref="O18:Q19"/>
    <mergeCell ref="O20:Q21"/>
    <mergeCell ref="O22:Q23"/>
    <mergeCell ref="L22:N23"/>
    <mergeCell ref="X10:Z11"/>
    <mergeCell ref="B8:D9"/>
    <mergeCell ref="U6:W7"/>
    <mergeCell ref="U8:W9"/>
    <mergeCell ref="R8:T9"/>
    <mergeCell ref="O12:Q13"/>
    <mergeCell ref="Z2:AC2"/>
    <mergeCell ref="O10:Q11"/>
    <mergeCell ref="X12:Z13"/>
    <mergeCell ref="K1:V1"/>
    <mergeCell ref="B2:J2"/>
    <mergeCell ref="U10:W11"/>
    <mergeCell ref="X8:Z9"/>
    <mergeCell ref="B3:J3"/>
    <mergeCell ref="B10:D11"/>
    <mergeCell ref="O5:Q7"/>
    <mergeCell ref="E20:K21"/>
    <mergeCell ref="R20:T21"/>
    <mergeCell ref="U20:W21"/>
    <mergeCell ref="X20:Z21"/>
    <mergeCell ref="L20:N21"/>
    <mergeCell ref="B26:K27"/>
    <mergeCell ref="E14:K15"/>
    <mergeCell ref="R5:T7"/>
    <mergeCell ref="AA12:AC13"/>
    <mergeCell ref="R14:T15"/>
    <mergeCell ref="U14:W15"/>
    <mergeCell ref="X14:Z15"/>
    <mergeCell ref="AA14:AC15"/>
    <mergeCell ref="AA16:AC17"/>
    <mergeCell ref="E5:K7"/>
    <mergeCell ref="R26:T27"/>
    <mergeCell ref="X26:Z27"/>
    <mergeCell ref="E18:K19"/>
    <mergeCell ref="X6:Z7"/>
    <mergeCell ref="AA26:AC27"/>
    <mergeCell ref="U26:W27"/>
    <mergeCell ref="E22:K23"/>
    <mergeCell ref="B24:D25"/>
    <mergeCell ref="L18:N19"/>
    <mergeCell ref="R16:T17"/>
    <mergeCell ref="U16:W17"/>
    <mergeCell ref="X16:Z17"/>
    <mergeCell ref="B22:D23"/>
    <mergeCell ref="O26:Q27"/>
    <mergeCell ref="L26:N27"/>
    <mergeCell ref="O24:Q25"/>
    <mergeCell ref="E24:K25"/>
    <mergeCell ref="L24:N25"/>
    <mergeCell ref="AA20:AC21"/>
    <mergeCell ref="B20:D21"/>
    <mergeCell ref="O8:Q9"/>
    <mergeCell ref="R24:T25"/>
    <mergeCell ref="L2:U2"/>
    <mergeCell ref="AA22:AC23"/>
    <mergeCell ref="B5:D7"/>
    <mergeCell ref="AA10:AC11"/>
    <mergeCell ref="U12:W13"/>
    <mergeCell ref="AF6:AI6"/>
    <mergeCell ref="E8:K9"/>
    <mergeCell ref="R12:T13"/>
    <mergeCell ref="U5:AC5"/>
    <mergeCell ref="L10:N11"/>
    <mergeCell ref="L12:N13"/>
    <mergeCell ref="E10:K11"/>
    <mergeCell ref="E12:K13"/>
    <mergeCell ref="B12:D13"/>
    <mergeCell ref="O14:Q15"/>
    <mergeCell ref="AA8:AC9"/>
    <mergeCell ref="L5:N7"/>
    <mergeCell ref="B14:D15"/>
    <mergeCell ref="B16:D17"/>
    <mergeCell ref="B18:D19"/>
    <mergeCell ref="R10:T11"/>
    <mergeCell ref="E16:K17"/>
    <mergeCell ref="L8:N9"/>
    <mergeCell ref="U22:W23"/>
    <mergeCell ref="R22:T23"/>
    <mergeCell ref="R18:T19"/>
    <mergeCell ref="U24:W25"/>
    <mergeCell ref="X24:Z25"/>
    <mergeCell ref="AA24:AC25"/>
    <mergeCell ref="L16:N17"/>
    <mergeCell ref="AA6:AC7"/>
    <mergeCell ref="X22:Z23"/>
    <mergeCell ref="X18:Z19"/>
    <mergeCell ref="U18:W19"/>
    <mergeCell ref="O16:Q17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كہنہتہہے وسہأبہقے وحہيہد</cp:lastModifiedBy>
  <dcterms:created xsi:type="dcterms:W3CDTF">٢٠١٢-٠٥-٢٨T٠٨:٤١:٠١Z</dcterms:created>
  <dcterms:modified xsi:type="dcterms:W3CDTF">٢٠٢٥-١١-١٦T٠٨:٠٥:١٦Z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fd466f315e8149bb99a883976d4a5fa6</vt:lpwstr>
  </property>
</Properties>
</file>